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D16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<sst xmlns="http://schemas.openxmlformats.org/spreadsheetml/2006/main" count="2340" uniqueCount="643">
  <si>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</si>
  <si>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</si>
  <si>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</si>
  <si>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</si>
  <si>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</si>
  <si>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</si>
  <si>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</si>
  <si>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</si>
  <si>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</si>
  <si>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</si>
  <si>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</si>
  <si>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</si>
  <si>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</si>
  <si>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</si>
  <si>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</si>
  <si>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</si>
  <si>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</si>
  <si>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</si>
  <si>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</si>
  <si>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</si>
  <si>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</si>
  <si>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</si>
  <si>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</si>
  <si>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</si>
  <si>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</si>
  <si>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</si>
  <si>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</si>
  <si>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</si>
  <si>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</si>
  <si>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</si>
  <si>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</si>
  <si>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</si>
  <si>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</si>
  <si>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</si>
  <si>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</si>
  <si>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</si>
  <si>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</si>
  <si>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</si>
  <si>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</si>
  <si>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</si>
  <si>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</si>
  <si>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</si>
  <si>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</si>
  <si>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</si>
  <si>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</si>
  <si>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</si>
  <si>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</si>
  <si>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</si>
  <si>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</si>
  <si>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</si>
  <si>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</si>
  <si>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</si>
  <si>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</si>
  <si>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</si>
  <si>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</si>
  <si>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</si>
  <si>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</si>
  <si>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</si>
  <si>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</si>
  <si>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</si>
  <si>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</si>
  <si>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</si>
  <si>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</si>
  <si>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</si>
  <si>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</si>
  <si>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</si>
  <si>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</si>
  <si>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</si>
  <si>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</si>
  <si>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</si>
  <si>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</si>
  <si>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</si>
  <si>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</si>
  <si>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</si>
  <si>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</si>
  <si>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</si>
  <si>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</si>
  <si>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</si>
  <si>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</si>
  <si>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</si>
  <si>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</si>
  <si>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ЧУЗ "МСЧ"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</si>
  <si>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</si>
  <si>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</si>
  <si>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</si>
  <si>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</si>
  <si>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</si>
  <si>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</si>
  <si>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</si>
  <si>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</si>
  <si>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</si>
  <si>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</si>
  <si>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</si>
  <si>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</si>
  <si>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</si>
  <si>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</si>
  <si>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</si>
  <si>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</si>
  <si>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</si>
  <si>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</si>
  <si>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</si>
  <si>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</si>
  <si>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</si>
  <si>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</si>
  <si>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</si>
  <si>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</si>
  <si>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</si>
  <si>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</si>
  <si>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</si>
  <si>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</si>
  <si>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</si>
  <si>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</si>
  <si>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</si>
  <si>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</si>
  <si>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</si>
  <si>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</si>
  <si>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</si>
  <si>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</si>
  <si>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</si>
  <si>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</si>
  <si>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</si>
  <si>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</si>
  <si>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</si>
  <si>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</si>
  <si>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</si>
  <si>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</si>
  <si>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</si>
  <si>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</si>
  <si>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</si>
  <si>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</si>
  <si>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</si>
  <si>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</si>
  <si>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</si>
  <si>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</si>
  <si>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</si>
  <si>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</si>
  <si>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</si>
  <si>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</si>
  <si>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</si>
  <si>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</si>
  <si>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</si>
  <si>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</si>
  <si>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</si>
  <si>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</si>
  <si>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</si>
  <si>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</si>
  <si>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</si>
  <si>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</si>
  <si>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</si>
  <si>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</si>
  <si>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</si>
  <si>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</si>
  <si>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</si>
  <si>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</si>
  <si>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</si>
  <si>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</si>
  <si>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</si>
  <si>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</si>
  <si>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</si>
  <si>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</si>
  <si>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</si>
  <si>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</si>
  <si>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</si>
  <si>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</si>
  <si>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</si>
  <si>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</si>
  <si>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</si>
  <si>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</si>
  <si>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</si>
  <si>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</si>
  <si>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</si>
  <si>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</si>
  <si>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</si>
  <si>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</si>
  <si>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</si>
  <si>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</si>
  <si>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</si>
  <si>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</si>
  <si>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</si>
  <si>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</si>
  <si>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</si>
  <si>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</si>
  <si>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</si>
  <si>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</si>
  <si>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</si>
  <si>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</si>
  <si>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</si>
  <si>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</si>
  <si>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</si>
  <si>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</si>
  <si>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</si>
  <si>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</si>
  <si>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</si>
  <si>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</si>
  <si>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</si>
  <si>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</si>
  <si>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</si>
  <si>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</si>
  <si>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</si>
  <si>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</si>
  <si>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</si>
  <si>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</si>
  <si>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</si>
  <si>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</si>
  <si>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</si>
  <si>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</si>
  <si>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</si>
  <si>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</si>
  <si>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</si>
  <si>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</si>
  <si>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</si>
  <si>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</si>
  <si>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</si>
  <si>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</si>
  <si>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</si>
  <si>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</si>
  <si>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</si>
  <si>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</si>
  <si>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</si>
  <si>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</si>
  <si>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</si>
  <si>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</si>
  <si>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</si>
  <si>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</si>
  <si>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</si>
  <si>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</si>
  <si>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</si>
  <si>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</si>
  <si>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</si>
  <si>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</si>
  <si>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</si>
  <si>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</si>
  <si>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</si>
  <si>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</si>
  <si>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</si>
  <si>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</si>
  <si>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</si>
  <si>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</si>
  <si>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</si>
  <si>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</si>
  <si>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</si>
  <si>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</si>
  <si>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</si>
  <si>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</si>
  <si>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</si>
  <si>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</si>
  <si>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</si>
  <si>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</si>
  <si>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</si>
  <si>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</si>
  <si>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</si>
  <si>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</si>
  <si>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</si>
  <si>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</si>
  <si>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</si>
  <si>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</si>
  <si>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</si>
  <si>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</si>
  <si>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</si>
  <si>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</si>
  <si>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</si>
  <si>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</si>
  <si>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</si>
  <si>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</si>
  <si>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</si>
  <si>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</si>
  <si>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</si>
  <si>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</si>
  <si>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</si>
  <si>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</si>
  <si>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</si>
  <si>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</si>
  <si>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</si>
  <si>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</si>
  <si>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</si>
  <si>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</si>
  <si>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</si>
  <si>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</si>
  <si>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</si>
  <si>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</si>
  <si>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</si>
  <si>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</si>
  <si>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</si>
  <si>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</si>
  <si>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</si>
  <si>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</si>
  <si>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</si>
  <si>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</si>
  <si>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</si>
  <si>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</si>
  <si>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</si>
  <si>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</si>
  <si>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</si>
  <si>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</si>
  <si>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</si>
  <si>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</si>
  <si>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</si>
  <si>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</si>
  <si>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</si>
  <si>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</si>
  <si>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</si>
  <si>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</si>
  <si>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</si>
  <si>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</si>
  <si>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</si>
  <si>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</si>
  <si>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</si>
  <si>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</si>
  <si>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</si>
  <si>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</si>
  <si>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</si>
  <si>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</si>
  <si>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</si>
  <si>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</si>
  <si>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</si>
  <si>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</si>
  <si>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</si>
  <si>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</si>
  <si>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</si>
  <si>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</si>
  <si>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</si>
  <si>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</si>
  <si>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</si>
  <si>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</si>
  <si>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</si>
  <si>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</si>
  <si>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</si>
  <si>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</si>
  <si>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</si>
  <si>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</si>
  <si>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</si>
  <si>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</si>
  <si>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</si>
  <si>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</si>
  <si>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</si>
  <si>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</si>
  <si>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</si>
  <si>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</si>
  <si>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</si>
  <si>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</si>
  <si>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</si>
  <si>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</si>
  <si>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</si>
  <si>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</si>
  <si>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</si>
  <si>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</si>
  <si>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</si>
  <si>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</si>
  <si>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</si>
  <si>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</si>
  <si>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</si>
  <si>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</si>
  <si>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</si>
  <si>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</si>
  <si>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</si>
  <si>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</si>
  <si>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</si>
  <si>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</si>
  <si>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</si>
  <si>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</si>
  <si>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</si>
  <si>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</si>
  <si>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</si>
  <si>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</si>
  <si>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</si>
  <si>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</si>
  <si>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</si>
  <si>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</si>
  <si>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</si>
  <si>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</si>
  <si>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</si>
  <si>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</si>
  <si>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</si>
  <si>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</si>
  <si>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</si>
  <si>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</si>
  <si>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</si>
  <si>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</si>
  <si>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</si>
  <si>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</si>
  <si>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</si>
  <si>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</si>
  <si>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</si>
  <si>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</si>
  <si>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</si>
  <si>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</si>
  <si>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</si>
  <si>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</si>
  <si>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</si>
  <si>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</si>
  <si>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</si>
  <si>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</si>
  <si>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</si>
  <si>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</si>
  <si>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</si>
  <si>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</si>
  <si>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</si>
  <si>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</si>
  <si>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</si>
  <si>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</si>
  <si>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</si>
  <si>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</si>
  <si>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</si>
  <si>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</si>
  <si>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</si>
  <si>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</si>
  <si>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</si>
  <si>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</si>
  <si>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</si>
  <si>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</si>
  <si>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</si>
  <si>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</si>
  <si>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</si>
  <si>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</si>
  <si>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</si>
  <si>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</si>
  <si>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</si>
  <si>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</si>
  <si>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</si>
  <si>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</si>
  <si>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</si>
  <si>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</si>
  <si>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</si>
  <si>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</si>
  <si>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</si>
  <si>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</si>
  <si>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</si>
  <si>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</si>
  <si>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</si>
  <si>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</si>
  <si>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</si>
  <si>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</si>
  <si>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</si>
  <si>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</si>
  <si>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</si>
  <si>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</si>
  <si>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</si>
  <si>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</si>
  <si>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</si>
  <si>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</si>
  <si>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</si>
  <si>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</si>
  <si>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</si>
  <si>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</si>
  <si>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</si>
  <si>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</si>
  <si>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</si>
  <si>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</si>
  <si>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</si>
  <si>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</si>
  <si>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</si>
  <si>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</si>
  <si>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</si>
  <si>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</si>
  <si>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</si>
  <si>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</si>
  <si>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</si>
  <si>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</si>
  <si>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</si>
  <si>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</si>
  <si>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</si>
  <si>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</si>
  <si>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</si>
  <si>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</si>
  <si>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</si>
  <si>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</si>
  <si>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</si>
  <si>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</si>
  <si>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</si>
  <si>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</si>
  <si>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</si>
  <si>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</si>
  <si>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</si>
  <si>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</si>
  <si>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</si>
  <si>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</si>
  <si>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</si>
  <si>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</si>
  <si>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</si>
  <si>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</si>
  <si>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</si>
  <si>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</si>
  <si>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</si>
  <si>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</si>
  <si>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</si>
  <si>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</si>
  <si>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</si>
  <si>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</si>
  <si>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</si>
  <si>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</si>
  <si>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</si>
  <si>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</si>
  <si>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</si>
  <si>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</si>
  <si>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</si>
  <si>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</si>
  <si>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</si>
  <si>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</si>
  <si>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</si>
  <si>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</si>
  <si>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</si>
  <si>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</si>
  <si>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</si>
  <si>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</si>
  <si>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</si>
  <si>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</si>
  <si>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</si>
  <si>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</si>
  <si>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</si>
  <si>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</si>
  <si>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</si>
  <si>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</si>
  <si>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</si>
  <si>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</si>
  <si>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</si>
  <si>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</si>
  <si>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</si>
  <si>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</si>
  <si>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</si>
  <si>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</si>
  <si>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</si>
  <si>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</si>
  <si>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</si>
  <si>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</si>
  <si>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</si>
  <si>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</si>
  <si>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</si>
  <si>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</si>
  <si>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</si>
  <si>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</si>
  <si>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</si>
  <si>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</si>
  <si>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</si>
  <si>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</si>
  <si>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</si>
  <si>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</si>
  <si>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</si>
  <si>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</si>
  <si>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</si>
  <si>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</si>
  <si>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</si>
  <si>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</si>
  <si>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</si>
  <si>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</si>
  <si>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</si>
  <si>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</si>
  <si>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</si>
  <si>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</si>
  <si>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</si>
  <si>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</si>
  <si>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</si>
  <si>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</si>
  <si>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</si>
  <si>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</si>
  <si>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</si>
  <si>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</si>
  <si>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</si>
  <si>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</si>
  <si>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</si>
  <si>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</si>
  <si>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</si>
  <si>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</si>
  <si>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</si>
  <si>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</si>
  <si>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</si>
  <si>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</si>
  <si>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</si>
  <si>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</si>
  <si>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</si>
  <si>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</si>
  <si>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</si>
  <si>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</si>
  <si>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</si>
  <si>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</si>
  <si>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</si>
  <si>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</si>
  <si>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</si>
  <si>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</si>
  <si>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</si>
  <si>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</si>
  <si>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</si>
  <si>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</si>
  <si>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</si>
  <si>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</si>
  <si>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</si>
  <si>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</si>
  <si>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</si>
  <si>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</si>
  <si>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</si>
  <si>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</si>
  <si>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</si>
  <si>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</si>
  <si>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</si>
  <si>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</si>
  <si>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</si>
  <si>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</si>
  <si>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</si>
  <si>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</si>
  <si>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</si>
  <si>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</si>
  <si>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</si>
  <si>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</si>
  <si>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</si>
  <si>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</si>
  <si>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</si>
  <si>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</si>
  <si>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</si>
  <si>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</si>
  <si>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</si>
  <si>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</si>
  <si>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</si>
  <si>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</si>
  <si>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</si>
  <si>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</si>
  <si>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</si>
  <si>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</si>
  <si>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</si>
  <si>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</si>
  <si>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</si>
  <si>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</si>
  <si>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</si>
  <si>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</si>
  <si>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</si>
  <si>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</si>
  <si>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</si>
  <si>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</si>
  <si>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</si>
  <si>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</si>
  <si>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терапии</t>
  </si>
  <si>
    <t>(ДН) БСК</t>
  </si>
  <si>
    <t>(ДН) Прочие</t>
  </si>
  <si>
    <t>эндокринологии</t>
  </si>
  <si>
    <t>(ДН) САХАРНЫЙ ДИАБЕТ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</si>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</sst>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300055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1215</v>
      </c>
      <c r="H10" s="50">
        <v>465</v>
      </c>
      <c r="I10" s="50">
        <v>750</v>
      </c>
      <c r="J10" s="50">
        <v>945</v>
      </c>
      <c r="K10" s="11">
        <v>3.8</v>
      </c>
      <c r="L10" s="12">
        <f t="shared" ref="L10:L41" si="2">ROUND(J10*K10,0)</f>
        <v>3591</v>
      </c>
      <c r="M10" s="13">
        <f t="shared" ref="M10:M41" si="3">F10+G10+L10</f>
        <v>4806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1215</v>
      </c>
      <c r="AB10" s="12">
        <f t="shared" ref="AB10:AB41" si="12">H10+R10</f>
        <v>465</v>
      </c>
      <c r="AC10" s="12">
        <f t="shared" ref="AC10:AC41" si="13">I10+S10</f>
        <v>750</v>
      </c>
      <c r="AD10" s="12">
        <f t="shared" ref="AD10:AD41" si="14">J10+T10</f>
        <v>945</v>
      </c>
      <c r="AE10" s="12">
        <f t="shared" ref="AE10:AE41" si="15">L10+V10</f>
        <v>3591</v>
      </c>
      <c r="AF10" s="12">
        <f t="shared" ref="AF10:AF41" si="16">M10+W10</f>
        <v>4806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20</v>
      </c>
      <c r="H11" s="50">
        <v>10</v>
      </c>
      <c r="I11" s="50">
        <v>10</v>
      </c>
      <c r="J11" s="50">
        <v>20</v>
      </c>
      <c r="K11" s="15">
        <v>2.6</v>
      </c>
      <c r="L11" s="18">
        <f t="shared" si="2"/>
        <v>52</v>
      </c>
      <c r="M11" s="19">
        <f t="shared" si="3"/>
        <v>72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20</v>
      </c>
      <c r="AB11" s="18">
        <f t="shared" si="12"/>
        <v>10</v>
      </c>
      <c r="AC11" s="18">
        <f t="shared" si="13"/>
        <v>10</v>
      </c>
      <c r="AD11" s="18">
        <f t="shared" si="14"/>
        <v>20</v>
      </c>
      <c r="AE11" s="18">
        <f t="shared" si="15"/>
        <v>52</v>
      </c>
      <c r="AF11" s="18">
        <f t="shared" si="16"/>
        <v>72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250</v>
      </c>
      <c r="H13" s="50">
        <v>10</v>
      </c>
      <c r="I13" s="50">
        <v>240</v>
      </c>
      <c r="J13" s="50">
        <v>70</v>
      </c>
      <c r="K13" s="15">
        <v>2.2000000000000002</v>
      </c>
      <c r="L13" s="18">
        <f t="shared" si="2"/>
        <v>154</v>
      </c>
      <c r="M13" s="19">
        <f t="shared" si="3"/>
        <v>404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250</v>
      </c>
      <c r="AB13" s="18">
        <f t="shared" si="12"/>
        <v>10</v>
      </c>
      <c r="AC13" s="18">
        <f t="shared" si="13"/>
        <v>240</v>
      </c>
      <c r="AD13" s="18">
        <f t="shared" si="14"/>
        <v>70</v>
      </c>
      <c r="AE13" s="18">
        <f t="shared" si="15"/>
        <v>154</v>
      </c>
      <c r="AF13" s="18">
        <f t="shared" si="16"/>
        <v>404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424</v>
      </c>
      <c r="H17" s="50">
        <v>4</v>
      </c>
      <c r="I17" s="50">
        <v>420</v>
      </c>
      <c r="J17" s="50">
        <v>230</v>
      </c>
      <c r="K17" s="16">
        <v>4.2</v>
      </c>
      <c r="L17" s="18">
        <f t="shared" si="2"/>
        <v>966</v>
      </c>
      <c r="M17" s="19">
        <f t="shared" si="3"/>
        <v>1390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424</v>
      </c>
      <c r="AB17" s="18">
        <f t="shared" si="12"/>
        <v>4</v>
      </c>
      <c r="AC17" s="18">
        <f t="shared" si="13"/>
        <v>420</v>
      </c>
      <c r="AD17" s="18">
        <f t="shared" si="14"/>
        <v>230</v>
      </c>
      <c r="AE17" s="18">
        <f t="shared" si="15"/>
        <v>966</v>
      </c>
      <c r="AF17" s="18">
        <f t="shared" si="16"/>
        <v>1390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820</v>
      </c>
      <c r="H19" s="50">
        <v>210</v>
      </c>
      <c r="I19" s="50">
        <v>610</v>
      </c>
      <c r="J19" s="50">
        <v>80</v>
      </c>
      <c r="K19" s="15">
        <v>2.4</v>
      </c>
      <c r="L19" s="18">
        <f t="shared" si="2"/>
        <v>192</v>
      </c>
      <c r="M19" s="19">
        <f t="shared" si="3"/>
        <v>1012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820</v>
      </c>
      <c r="AB19" s="18">
        <f t="shared" si="12"/>
        <v>210</v>
      </c>
      <c r="AC19" s="18">
        <f t="shared" si="13"/>
        <v>610</v>
      </c>
      <c r="AD19" s="18">
        <f t="shared" si="14"/>
        <v>80</v>
      </c>
      <c r="AE19" s="18">
        <f t="shared" si="15"/>
        <v>192</v>
      </c>
      <c r="AF19" s="18">
        <f t="shared" si="16"/>
        <v>1012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157</v>
      </c>
      <c r="H23" s="50">
        <v>3</v>
      </c>
      <c r="I23" s="50">
        <v>154</v>
      </c>
      <c r="J23" s="50">
        <v>90</v>
      </c>
      <c r="K23" s="15">
        <v>3.1</v>
      </c>
      <c r="L23" s="18">
        <f t="shared" si="2"/>
        <v>279</v>
      </c>
      <c r="M23" s="19">
        <f t="shared" si="3"/>
        <v>436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157</v>
      </c>
      <c r="AB23" s="18">
        <f t="shared" si="12"/>
        <v>3</v>
      </c>
      <c r="AC23" s="18">
        <f t="shared" si="13"/>
        <v>154</v>
      </c>
      <c r="AD23" s="18">
        <f t="shared" si="14"/>
        <v>90</v>
      </c>
      <c r="AE23" s="18">
        <f t="shared" si="15"/>
        <v>279</v>
      </c>
      <c r="AF23" s="18">
        <f t="shared" si="16"/>
        <v>436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40</v>
      </c>
      <c r="H25" s="50">
        <v>10</v>
      </c>
      <c r="I25" s="50">
        <v>30</v>
      </c>
      <c r="J25" s="50">
        <v>70</v>
      </c>
      <c r="K25" s="15">
        <v>2.2000000000000002</v>
      </c>
      <c r="L25" s="18">
        <f t="shared" si="2"/>
        <v>154</v>
      </c>
      <c r="M25" s="19">
        <f t="shared" si="3"/>
        <v>194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40</v>
      </c>
      <c r="AB25" s="18">
        <f t="shared" si="12"/>
        <v>10</v>
      </c>
      <c r="AC25" s="18">
        <f t="shared" si="13"/>
        <v>30</v>
      </c>
      <c r="AD25" s="18">
        <f t="shared" si="14"/>
        <v>70</v>
      </c>
      <c r="AE25" s="18">
        <f t="shared" si="15"/>
        <v>154</v>
      </c>
      <c r="AF25" s="18">
        <f t="shared" si="16"/>
        <v>194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255</v>
      </c>
      <c r="H26" s="50">
        <v>5</v>
      </c>
      <c r="I26" s="50">
        <v>250</v>
      </c>
      <c r="J26" s="50">
        <v>90</v>
      </c>
      <c r="K26" s="15">
        <v>2.9</v>
      </c>
      <c r="L26" s="18">
        <f t="shared" si="2"/>
        <v>261</v>
      </c>
      <c r="M26" s="19">
        <f t="shared" si="3"/>
        <v>516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255</v>
      </c>
      <c r="AB26" s="18">
        <f t="shared" si="12"/>
        <v>5</v>
      </c>
      <c r="AC26" s="18">
        <f t="shared" si="13"/>
        <v>250</v>
      </c>
      <c r="AD26" s="18">
        <f t="shared" si="14"/>
        <v>90</v>
      </c>
      <c r="AE26" s="18">
        <f t="shared" si="15"/>
        <v>261</v>
      </c>
      <c r="AF26" s="18">
        <f t="shared" si="16"/>
        <v>516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44</v>
      </c>
      <c r="H28" s="50">
        <v>4</v>
      </c>
      <c r="I28" s="50">
        <v>40</v>
      </c>
      <c r="J28" s="50">
        <v>62</v>
      </c>
      <c r="K28" s="15">
        <v>2</v>
      </c>
      <c r="L28" s="18">
        <f t="shared" si="2"/>
        <v>124</v>
      </c>
      <c r="M28" s="19">
        <f t="shared" si="3"/>
        <v>168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44</v>
      </c>
      <c r="AB28" s="18">
        <f t="shared" si="12"/>
        <v>4</v>
      </c>
      <c r="AC28" s="18">
        <f t="shared" si="13"/>
        <v>40</v>
      </c>
      <c r="AD28" s="18">
        <f t="shared" si="14"/>
        <v>62</v>
      </c>
      <c r="AE28" s="18">
        <f t="shared" si="15"/>
        <v>124</v>
      </c>
      <c r="AF28" s="18">
        <f t="shared" si="16"/>
        <v>168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1485</v>
      </c>
      <c r="H29" s="50">
        <v>15</v>
      </c>
      <c r="I29" s="50">
        <v>1470</v>
      </c>
      <c r="J29" s="50">
        <v>2000</v>
      </c>
      <c r="K29" s="15">
        <v>2.5</v>
      </c>
      <c r="L29" s="18">
        <f t="shared" si="2"/>
        <v>5000</v>
      </c>
      <c r="M29" s="19">
        <f t="shared" si="3"/>
        <v>6485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1485</v>
      </c>
      <c r="AB29" s="18">
        <f t="shared" si="12"/>
        <v>15</v>
      </c>
      <c r="AC29" s="18">
        <f t="shared" si="13"/>
        <v>1470</v>
      </c>
      <c r="AD29" s="18">
        <f t="shared" si="14"/>
        <v>2000</v>
      </c>
      <c r="AE29" s="18">
        <f t="shared" si="15"/>
        <v>5000</v>
      </c>
      <c r="AF29" s="18">
        <f t="shared" si="16"/>
        <v>6485</v>
      </c>
      <c r="AG29" s="80">
        <v>3750</v>
      </c>
      <c r="AH29" s="81">
        <f t="shared" si="17"/>
        <v>2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290</v>
      </c>
      <c r="H31" s="50">
        <v>68</v>
      </c>
      <c r="I31" s="50">
        <v>222</v>
      </c>
      <c r="J31" s="50">
        <v>150</v>
      </c>
      <c r="K31" s="16">
        <v>4.0999999999999996</v>
      </c>
      <c r="L31" s="18">
        <f t="shared" si="2"/>
        <v>615</v>
      </c>
      <c r="M31" s="19">
        <f t="shared" si="3"/>
        <v>905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290</v>
      </c>
      <c r="AB31" s="18">
        <f t="shared" si="12"/>
        <v>68</v>
      </c>
      <c r="AC31" s="18">
        <f t="shared" si="13"/>
        <v>222</v>
      </c>
      <c r="AD31" s="18">
        <f t="shared" si="14"/>
        <v>150</v>
      </c>
      <c r="AE31" s="18">
        <f t="shared" si="15"/>
        <v>615</v>
      </c>
      <c r="AF31" s="18">
        <f t="shared" si="16"/>
        <v>905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90</v>
      </c>
      <c r="H32" s="50">
        <v>10</v>
      </c>
      <c r="I32" s="50">
        <v>80</v>
      </c>
      <c r="J32" s="50">
        <v>50</v>
      </c>
      <c r="K32" s="16">
        <v>4.0999999999999996</v>
      </c>
      <c r="L32" s="18">
        <f t="shared" si="2"/>
        <v>205</v>
      </c>
      <c r="M32" s="19">
        <f t="shared" si="3"/>
        <v>295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90</v>
      </c>
      <c r="AB32" s="18">
        <f t="shared" si="12"/>
        <v>10</v>
      </c>
      <c r="AC32" s="18">
        <f t="shared" si="13"/>
        <v>80</v>
      </c>
      <c r="AD32" s="18">
        <f t="shared" si="14"/>
        <v>50</v>
      </c>
      <c r="AE32" s="18">
        <f t="shared" si="15"/>
        <v>205</v>
      </c>
      <c r="AF32" s="18">
        <f t="shared" si="16"/>
        <v>295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530</v>
      </c>
      <c r="H33" s="50">
        <v>20</v>
      </c>
      <c r="I33" s="50">
        <v>510</v>
      </c>
      <c r="J33" s="50">
        <v>80</v>
      </c>
      <c r="K33" s="16">
        <v>3.8</v>
      </c>
      <c r="L33" s="18">
        <f t="shared" si="2"/>
        <v>304</v>
      </c>
      <c r="M33" s="19">
        <f t="shared" si="3"/>
        <v>834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530</v>
      </c>
      <c r="AB33" s="18">
        <f t="shared" si="12"/>
        <v>20</v>
      </c>
      <c r="AC33" s="18">
        <f t="shared" si="13"/>
        <v>510</v>
      </c>
      <c r="AD33" s="18">
        <f t="shared" si="14"/>
        <v>80</v>
      </c>
      <c r="AE33" s="18">
        <f t="shared" si="15"/>
        <v>304</v>
      </c>
      <c r="AF33" s="18">
        <f t="shared" si="16"/>
        <v>834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100</v>
      </c>
      <c r="H37" s="50">
        <v>10</v>
      </c>
      <c r="I37" s="50">
        <v>90</v>
      </c>
      <c r="J37" s="50">
        <v>20</v>
      </c>
      <c r="K37" s="15">
        <v>2.1</v>
      </c>
      <c r="L37" s="18">
        <f t="shared" si="2"/>
        <v>42</v>
      </c>
      <c r="M37" s="19">
        <f t="shared" si="3"/>
        <v>142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100</v>
      </c>
      <c r="AB37" s="18">
        <f t="shared" si="12"/>
        <v>10</v>
      </c>
      <c r="AC37" s="18">
        <f t="shared" si="13"/>
        <v>90</v>
      </c>
      <c r="AD37" s="18">
        <f t="shared" si="14"/>
        <v>20</v>
      </c>
      <c r="AE37" s="18">
        <f t="shared" si="15"/>
        <v>42</v>
      </c>
      <c r="AF37" s="18">
        <f t="shared" si="16"/>
        <v>142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5999</v>
      </c>
      <c r="H47" s="5">
        <v>3954</v>
      </c>
      <c r="I47" s="5">
        <v>2045</v>
      </c>
      <c r="J47" s="5">
        <v>1338</v>
      </c>
      <c r="K47" s="15">
        <v>2.7</v>
      </c>
      <c r="L47" s="18">
        <f t="shared" si="20"/>
        <v>3613</v>
      </c>
      <c r="M47" s="19">
        <f t="shared" si="21"/>
        <v>9612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5999</v>
      </c>
      <c r="AB47" s="18">
        <f t="shared" si="30"/>
        <v>3954</v>
      </c>
      <c r="AC47" s="18">
        <f t="shared" si="31"/>
        <v>2045</v>
      </c>
      <c r="AD47" s="18">
        <f t="shared" si="32"/>
        <v>1338</v>
      </c>
      <c r="AE47" s="18">
        <f t="shared" si="33"/>
        <v>3613</v>
      </c>
      <c r="AF47" s="18">
        <f t="shared" si="34"/>
        <v>9612</v>
      </c>
      <c r="AG47" s="80">
        <v>4670</v>
      </c>
      <c r="AH47" s="81">
        <f t="shared" si="35"/>
        <v>2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472</v>
      </c>
      <c r="H49" s="50">
        <v>2</v>
      </c>
      <c r="I49" s="50">
        <v>470</v>
      </c>
      <c r="J49" s="50">
        <v>163</v>
      </c>
      <c r="K49" s="15">
        <v>2.9</v>
      </c>
      <c r="L49" s="18">
        <f t="shared" si="20"/>
        <v>473</v>
      </c>
      <c r="M49" s="19">
        <f t="shared" si="21"/>
        <v>945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472</v>
      </c>
      <c r="AB49" s="18">
        <f t="shared" si="30"/>
        <v>2</v>
      </c>
      <c r="AC49" s="18">
        <f t="shared" si="31"/>
        <v>470</v>
      </c>
      <c r="AD49" s="18">
        <f t="shared" si="32"/>
        <v>163</v>
      </c>
      <c r="AE49" s="18">
        <f t="shared" si="33"/>
        <v>473</v>
      </c>
      <c r="AF49" s="18">
        <f t="shared" si="34"/>
        <v>945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793</v>
      </c>
      <c r="H50" s="50">
        <v>568</v>
      </c>
      <c r="I50" s="50">
        <v>225</v>
      </c>
      <c r="J50" s="50">
        <v>170</v>
      </c>
      <c r="K50" s="15">
        <v>2.6</v>
      </c>
      <c r="L50" s="18">
        <f t="shared" si="20"/>
        <v>442</v>
      </c>
      <c r="M50" s="19">
        <f t="shared" si="21"/>
        <v>1235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793</v>
      </c>
      <c r="AB50" s="18">
        <f t="shared" si="30"/>
        <v>568</v>
      </c>
      <c r="AC50" s="18">
        <f t="shared" si="31"/>
        <v>225</v>
      </c>
      <c r="AD50" s="18">
        <f t="shared" si="32"/>
        <v>170</v>
      </c>
      <c r="AE50" s="18">
        <f t="shared" si="33"/>
        <v>442</v>
      </c>
      <c r="AF50" s="18">
        <f t="shared" si="34"/>
        <v>1235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320</v>
      </c>
      <c r="H52" s="50">
        <v>7</v>
      </c>
      <c r="I52" s="50">
        <v>313</v>
      </c>
      <c r="J52" s="50">
        <v>87</v>
      </c>
      <c r="K52" s="15">
        <v>3</v>
      </c>
      <c r="L52" s="18">
        <f t="shared" si="20"/>
        <v>261</v>
      </c>
      <c r="M52" s="19">
        <f t="shared" si="21"/>
        <v>581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320</v>
      </c>
      <c r="AB52" s="18">
        <f t="shared" si="30"/>
        <v>7</v>
      </c>
      <c r="AC52" s="18">
        <f t="shared" si="31"/>
        <v>313</v>
      </c>
      <c r="AD52" s="18">
        <f t="shared" si="32"/>
        <v>87</v>
      </c>
      <c r="AE52" s="18">
        <f t="shared" si="33"/>
        <v>261</v>
      </c>
      <c r="AF52" s="18">
        <f t="shared" si="34"/>
        <v>581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517</v>
      </c>
      <c r="H55" s="50">
        <v>7</v>
      </c>
      <c r="I55" s="50">
        <v>510</v>
      </c>
      <c r="J55" s="50">
        <v>180</v>
      </c>
      <c r="K55" s="15">
        <v>2.5</v>
      </c>
      <c r="L55" s="18">
        <f t="shared" si="20"/>
        <v>450</v>
      </c>
      <c r="M55" s="19">
        <f t="shared" si="21"/>
        <v>967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517</v>
      </c>
      <c r="AB55" s="18">
        <f t="shared" si="30"/>
        <v>7</v>
      </c>
      <c r="AC55" s="18">
        <f t="shared" si="31"/>
        <v>510</v>
      </c>
      <c r="AD55" s="18">
        <f t="shared" si="32"/>
        <v>180</v>
      </c>
      <c r="AE55" s="18">
        <f t="shared" si="33"/>
        <v>450</v>
      </c>
      <c r="AF55" s="18">
        <f t="shared" si="34"/>
        <v>967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1798</v>
      </c>
      <c r="H57" s="148">
        <v>0</v>
      </c>
      <c r="I57" s="148">
        <v>1798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1798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1798</v>
      </c>
      <c r="AB57" s="145">
        <f t="shared" si="30"/>
        <v>0</v>
      </c>
      <c r="AC57" s="145">
        <f t="shared" si="31"/>
        <v>1798</v>
      </c>
      <c r="AD57" s="145">
        <f t="shared" si="32"/>
        <v>0</v>
      </c>
      <c r="AE57" s="145">
        <f t="shared" si="33"/>
        <v>0</v>
      </c>
      <c r="AF57" s="145">
        <f t="shared" si="34"/>
        <v>1798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900</v>
      </c>
      <c r="H63" s="149">
        <v>900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900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900</v>
      </c>
      <c r="AB63" s="145">
        <f t="shared" si="30"/>
        <v>900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900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16519</v>
      </c>
      <c r="H68" s="65">
        <f t="shared" si="36"/>
        <v>6282</v>
      </c>
      <c r="I68" s="65">
        <f t="shared" si="36"/>
        <v>10237</v>
      </c>
      <c r="J68" s="65">
        <f t="shared" si="36"/>
        <v>5895</v>
      </c>
      <c r="K68" s="23">
        <f>ROUND(L68/J68,0)</f>
        <v>3</v>
      </c>
      <c r="L68" s="65">
        <f t="shared" ref="L68:Q68" si="37">SUM(L10:L67)</f>
        <v>17178</v>
      </c>
      <c r="M68" s="65">
        <f t="shared" si="37"/>
        <v>33697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16519</v>
      </c>
      <c r="AB68" s="65">
        <f t="shared" si="39"/>
        <v>6282</v>
      </c>
      <c r="AC68" s="65">
        <f t="shared" si="39"/>
        <v>10237</v>
      </c>
      <c r="AD68" s="65">
        <f t="shared" si="39"/>
        <v>5895</v>
      </c>
      <c r="AE68" s="65">
        <f t="shared" si="39"/>
        <v>17178</v>
      </c>
      <c r="AF68" s="65">
        <f t="shared" si="39"/>
        <v>33697</v>
      </c>
      <c r="AG68" s="65">
        <f t="shared" si="39"/>
        <v>180151</v>
      </c>
      <c r="AH68" s="65">
        <f t="shared" si="39"/>
        <v>5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1485</v>
      </c>
      <c r="H29" s="149">
        <v>15</v>
      </c>
      <c r="I29" s="149">
        <v>1470</v>
      </c>
      <c r="J29" s="149">
        <v>2000</v>
      </c>
      <c r="K29" s="143">
        <v>2.5</v>
      </c>
      <c r="L29" s="145">
        <f t="shared" si="2"/>
        <v>5000</v>
      </c>
      <c r="M29" s="146">
        <f t="shared" si="3"/>
        <v>6485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1485</v>
      </c>
      <c r="AB29" s="145">
        <f t="shared" si="12"/>
        <v>15</v>
      </c>
      <c r="AC29" s="145">
        <f t="shared" si="13"/>
        <v>1470</v>
      </c>
      <c r="AD29" s="145">
        <f t="shared" si="14"/>
        <v>2000</v>
      </c>
      <c r="AE29" s="145">
        <f t="shared" si="15"/>
        <v>5000</v>
      </c>
      <c r="AF29" s="145">
        <f t="shared" si="16"/>
        <v>6485</v>
      </c>
      <c r="AG29" s="154">
        <v>3750</v>
      </c>
      <c r="AH29">
        <f t="shared" si="17"/>
        <v>2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1485</v>
      </c>
      <c r="H68" s="65">
        <f t="shared" si="36"/>
        <v>15</v>
      </c>
      <c r="I68" s="65">
        <f t="shared" si="36"/>
        <v>1470</v>
      </c>
      <c r="J68" s="65">
        <f t="shared" si="36"/>
        <v>2000</v>
      </c>
      <c r="K68" s="23">
        <f>ROUND(L68/J68,0)</f>
        <v>3</v>
      </c>
      <c r="L68" s="65">
        <f t="shared" ref="L68:Q68" si="37">SUM(L10:L67)</f>
        <v>5000</v>
      </c>
      <c r="M68" s="65">
        <f t="shared" si="37"/>
        <v>6485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1485</v>
      </c>
      <c r="AB68" s="65">
        <f t="shared" si="38"/>
        <v>15</v>
      </c>
      <c r="AC68" s="65">
        <f t="shared" si="38"/>
        <v>1470</v>
      </c>
      <c r="AD68" s="65">
        <f t="shared" si="38"/>
        <v>2000</v>
      </c>
      <c r="AE68" s="65">
        <f t="shared" si="38"/>
        <v>5000</v>
      </c>
      <c r="AF68" s="65">
        <f t="shared" si="38"/>
        <v>6485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300055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80</v>
      </c>
      <c r="D13" s="139">
        <v>12</v>
      </c>
      <c r="E13" s="139">
        <f t="shared" si="0"/>
        <v>960</v>
      </c>
      <c r="F13" s="139">
        <v>0</v>
      </c>
      <c r="G13" s="139">
        <v>12</v>
      </c>
      <c r="H13" s="139">
        <f t="shared" si="1"/>
        <v>0</v>
      </c>
      <c r="I13" s="139">
        <f t="shared" si="2"/>
        <v>80</v>
      </c>
      <c r="J13" s="139">
        <f t="shared" si="3"/>
        <v>960</v>
      </c>
    </row>
    <row r="14" spans="1:10">
      <c r="A14" s="139">
        <v>1583</v>
      </c>
      <c r="B14" s="139" t="s">
        <v>145</v>
      </c>
      <c r="C14" s="139">
        <v>80</v>
      </c>
      <c r="D14" s="139">
        <v>12</v>
      </c>
      <c r="E14" s="139">
        <f t="shared" si="0"/>
        <v>960</v>
      </c>
      <c r="F14" s="139">
        <v>0</v>
      </c>
      <c r="G14" s="139">
        <v>12</v>
      </c>
      <c r="H14" s="139">
        <f t="shared" si="1"/>
        <v>0</v>
      </c>
      <c r="I14" s="139">
        <f t="shared" si="2"/>
        <v>80</v>
      </c>
      <c r="J14" s="139">
        <f t="shared" si="3"/>
        <v>960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10</v>
      </c>
      <c r="D16" s="139">
        <v>12</v>
      </c>
      <c r="E16" s="139">
        <f t="shared" si="0"/>
        <v>120</v>
      </c>
      <c r="F16" s="139">
        <v>0</v>
      </c>
      <c r="G16" s="139">
        <v>12</v>
      </c>
      <c r="H16" s="139">
        <f t="shared" si="1"/>
        <v>0</v>
      </c>
      <c r="I16" s="139">
        <f t="shared" si="2"/>
        <v>10</v>
      </c>
      <c r="J16" s="139">
        <f t="shared" si="3"/>
        <v>120</v>
      </c>
    </row>
    <row r="17" spans="1:10">
      <c r="A17" s="139">
        <v>1586</v>
      </c>
      <c r="B17" s="139" t="s">
        <v>148</v>
      </c>
      <c r="C17" s="139">
        <v>35</v>
      </c>
      <c r="D17" s="139">
        <v>12</v>
      </c>
      <c r="E17" s="139">
        <f t="shared" si="0"/>
        <v>420</v>
      </c>
      <c r="F17" s="139">
        <v>0</v>
      </c>
      <c r="G17" s="139">
        <v>12</v>
      </c>
      <c r="H17" s="139">
        <f t="shared" si="1"/>
        <v>0</v>
      </c>
      <c r="I17" s="139">
        <f t="shared" si="2"/>
        <v>35</v>
      </c>
      <c r="J17" s="139">
        <f t="shared" si="3"/>
        <v>420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20</v>
      </c>
      <c r="D19" s="139">
        <v>12</v>
      </c>
      <c r="E19" s="139">
        <f t="shared" si="0"/>
        <v>240</v>
      </c>
      <c r="F19" s="139">
        <v>0</v>
      </c>
      <c r="G19" s="139">
        <v>12</v>
      </c>
      <c r="H19" s="139">
        <f t="shared" si="1"/>
        <v>0</v>
      </c>
      <c r="I19" s="139">
        <f t="shared" si="2"/>
        <v>20</v>
      </c>
      <c r="J19" s="139">
        <f t="shared" si="3"/>
        <v>240</v>
      </c>
    </row>
    <row r="20" spans="1:10">
      <c r="A20" s="139">
        <v>1589</v>
      </c>
      <c r="B20" s="139" t="s">
        <v>151</v>
      </c>
      <c r="C20" s="139">
        <v>15</v>
      </c>
      <c r="D20" s="139">
        <v>12</v>
      </c>
      <c r="E20" s="139">
        <f t="shared" si="0"/>
        <v>180</v>
      </c>
      <c r="F20" s="139">
        <v>0</v>
      </c>
      <c r="G20" s="139">
        <v>12</v>
      </c>
      <c r="H20" s="139">
        <f t="shared" si="1"/>
        <v>0</v>
      </c>
      <c r="I20" s="139">
        <f t="shared" si="2"/>
        <v>15</v>
      </c>
      <c r="J20" s="139">
        <f t="shared" si="3"/>
        <v>180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65</v>
      </c>
      <c r="D22" s="139">
        <v>12</v>
      </c>
      <c r="E22" s="139">
        <f t="shared" si="0"/>
        <v>780</v>
      </c>
      <c r="F22" s="139">
        <v>0</v>
      </c>
      <c r="G22" s="139">
        <v>12</v>
      </c>
      <c r="H22" s="139">
        <f t="shared" si="1"/>
        <v>0</v>
      </c>
      <c r="I22" s="139">
        <f t="shared" si="2"/>
        <v>65</v>
      </c>
      <c r="J22" s="139">
        <f t="shared" si="3"/>
        <v>780</v>
      </c>
    </row>
    <row r="23" spans="1:10">
      <c r="A23" s="139">
        <v>1592</v>
      </c>
      <c r="B23" s="139" t="s">
        <v>154</v>
      </c>
      <c r="C23" s="139">
        <v>35</v>
      </c>
      <c r="D23" s="139">
        <v>12</v>
      </c>
      <c r="E23" s="139">
        <f t="shared" si="0"/>
        <v>420</v>
      </c>
      <c r="F23" s="139">
        <v>0</v>
      </c>
      <c r="G23" s="139">
        <v>12</v>
      </c>
      <c r="H23" s="139">
        <f t="shared" si="1"/>
        <v>0</v>
      </c>
      <c r="I23" s="139">
        <f t="shared" si="2"/>
        <v>35</v>
      </c>
      <c r="J23" s="139">
        <f t="shared" si="3"/>
        <v>420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102</v>
      </c>
      <c r="D25" s="139">
        <v>12</v>
      </c>
      <c r="E25" s="139">
        <f t="shared" si="0"/>
        <v>1224</v>
      </c>
      <c r="F25" s="139">
        <v>0</v>
      </c>
      <c r="G25" s="139">
        <v>12</v>
      </c>
      <c r="H25" s="139">
        <f t="shared" si="1"/>
        <v>0</v>
      </c>
      <c r="I25" s="139">
        <f t="shared" si="2"/>
        <v>102</v>
      </c>
      <c r="J25" s="139">
        <f t="shared" si="3"/>
        <v>1224</v>
      </c>
    </row>
    <row r="26" spans="1:10">
      <c r="A26" s="139">
        <v>1595</v>
      </c>
      <c r="B26" s="139" t="s">
        <v>157</v>
      </c>
      <c r="C26" s="139">
        <v>65</v>
      </c>
      <c r="D26" s="139">
        <v>12</v>
      </c>
      <c r="E26" s="139">
        <f t="shared" si="0"/>
        <v>780</v>
      </c>
      <c r="F26" s="139">
        <v>0</v>
      </c>
      <c r="G26" s="139">
        <v>12</v>
      </c>
      <c r="H26" s="139">
        <f t="shared" si="1"/>
        <v>0</v>
      </c>
      <c r="I26" s="139">
        <f t="shared" si="2"/>
        <v>65</v>
      </c>
      <c r="J26" s="139">
        <f t="shared" si="3"/>
        <v>780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507</v>
      </c>
      <c r="D28" s="139"/>
      <c r="E28" s="139"/>
      <c r="F28" s="139">
        <f>SUM(F12:F27)</f>
        <v>0</v>
      </c>
      <c r="G28" s="139"/>
      <c r="H28" s="139"/>
      <c r="I28" s="139">
        <f>SUM(I12:I27)</f>
        <v>507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300055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15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8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15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12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0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457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236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32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47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168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0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5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37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145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32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17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43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647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469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273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41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45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12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0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30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173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159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93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370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458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67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45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20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574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175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1018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290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631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15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48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3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11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713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46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315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120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62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50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50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3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79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831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316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4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108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2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57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551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1357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415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90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5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8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24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24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17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465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12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27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10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0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170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0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30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12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8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106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386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259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20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2800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16488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2800</v>
      </c>
    </row>
    <row r="240" spans="1:5">
      <c r="D240" s="172" t="s">
        <v>174</v>
      </c>
      <c r="E240" s="139">
        <v>6859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5324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734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771</v>
      </c>
    </row>
    <row r="248" spans="4:5">
      <c r="D248" s="172" t="s">
        <v>159</v>
      </c>
      <c r="E248" s="139">
        <f>SUM(E238:E247)</f>
        <v>16488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6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300055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626</v>
      </c>
      <c r="D12" s="139" t="s">
        <v>627</v>
      </c>
      <c r="E12" s="139">
        <v>6560</v>
      </c>
    </row>
    <row r="13" spans="1:10">
      <c r="A13" s="139">
        <v>2</v>
      </c>
      <c r="B13" s="139">
        <v>97</v>
      </c>
      <c r="C13" s="139" t="s">
        <v>628</v>
      </c>
      <c r="D13" s="139" t="s">
        <v>629</v>
      </c>
      <c r="E13" s="139">
        <v>773</v>
      </c>
    </row>
    <row r="14" spans="1:10">
      <c r="A14" s="139">
        <v>3</v>
      </c>
      <c r="B14" s="139">
        <v>97</v>
      </c>
      <c r="C14" s="139" t="s">
        <v>628</v>
      </c>
      <c r="D14" s="139" t="s">
        <v>630</v>
      </c>
      <c r="E14" s="139">
        <v>196</v>
      </c>
    </row>
    <row r="15" spans="1:10">
      <c r="A15" s="139">
        <v>4</v>
      </c>
      <c r="B15" s="139">
        <v>122</v>
      </c>
      <c r="C15" s="139" t="s">
        <v>631</v>
      </c>
      <c r="D15" s="139" t="s">
        <v>632</v>
      </c>
      <c r="E15" s="139">
        <v>50</v>
      </c>
    </row>
    <row r="16" spans="1:10">
      <c r="A16" s="139"/>
      <c r="B16" s="139" t="s">
        <v>159</v>
      </c>
      <c r="C16" s="139"/>
      <c r="D16" s="139">
        <f>SUM(D12:D15)</f>
        <v>0</v>
      </c>
      <c r="E16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300055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633</v>
      </c>
      <c r="D12" s="139">
        <v>900</v>
      </c>
    </row>
    <row r="13" spans="1:11">
      <c r="A13" s="139"/>
      <c r="B13" s="139" t="s">
        <v>159</v>
      </c>
      <c r="C13" s="139"/>
      <c r="D13" s="139">
        <f>SUM(D12:D12)</f>
        <v>900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300055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634</v>
      </c>
      <c r="C7" s="139">
        <v>3689</v>
      </c>
    </row>
    <row r="8" spans="1:8">
      <c r="A8" s="139">
        <v>2</v>
      </c>
      <c r="B8" s="139" t="s">
        <v>635</v>
      </c>
      <c r="C8" s="139">
        <v>982</v>
      </c>
    </row>
    <row r="9" spans="1:8">
      <c r="A9" s="139">
        <v>3</v>
      </c>
      <c r="B9" s="139" t="s">
        <v>636</v>
      </c>
      <c r="C9" s="139">
        <v>0</v>
      </c>
    </row>
    <row r="10" spans="1:8">
      <c r="A10" s="139">
        <v>4</v>
      </c>
      <c r="B10" s="139" t="s">
        <v>637</v>
      </c>
      <c r="C10" s="139">
        <v>0</v>
      </c>
    </row>
    <row r="11" spans="1:8">
      <c r="A11" s="139">
        <v>5</v>
      </c>
      <c r="B11" s="139" t="s">
        <v>638</v>
      </c>
      <c r="C11" s="139">
        <v>431</v>
      </c>
    </row>
    <row r="12" spans="1:8">
      <c r="A12" s="139">
        <v>6</v>
      </c>
      <c r="B12" s="139" t="s">
        <v>639</v>
      </c>
      <c r="C12" s="139">
        <v>195</v>
      </c>
    </row>
    <row r="13" spans="1:8">
      <c r="A13" s="139">
        <v>7</v>
      </c>
      <c r="B13" s="139" t="s">
        <v>640</v>
      </c>
      <c r="C13" s="139">
        <v>0</v>
      </c>
    </row>
    <row r="14" spans="1:8">
      <c r="A14" s="139"/>
      <c r="B14" s="139" t="s">
        <v>159</v>
      </c>
      <c r="C14" s="139">
        <f>SUM(C7:C13)</f>
        <v>5297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1"/>
  <sheetViews>
    <sheetView tabSelected="1" view="pageBreakPreview" zoomScale="80" zoomScaleNormal="100" zoomScaleSheetLayoutView="80" workbookViewId="0">
      <pane xSplit="3" ySplit="10" topLeftCell="F56" activePane="bottomRight" state="frozen"/>
      <selection pane="topRight" activeCell="D1" sqref="D1"/>
      <selection pane="bottomLeft" activeCell="A10" sqref="A10"/>
      <selection pane="bottomRight" activeCell="G9" sqref="G9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1.5" customHeight="1">
      <c r="A1" s="72"/>
      <c r="J1" s="1"/>
      <c r="K1" s="1"/>
      <c r="N1" s="1"/>
      <c r="S1" s="1"/>
      <c r="T1" s="1"/>
      <c r="U1" s="240" t="s">
        <v>641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241" t="s">
        <v>642</v>
      </c>
      <c r="D4" s="215">
        <v>300055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800</v>
      </c>
      <c r="H11" s="149">
        <v>50</v>
      </c>
      <c r="I11" s="149">
        <v>750</v>
      </c>
      <c r="J11" s="149">
        <v>945</v>
      </c>
      <c r="K11" s="11">
        <v>3.8</v>
      </c>
      <c r="L11" s="142">
        <f t="shared" ref="L11:L42" si="2">ROUND(J11*K11,0)</f>
        <v>3591</v>
      </c>
      <c r="M11" s="13">
        <f t="shared" ref="M11:M42" si="3">F11+G11+L11</f>
        <v>4391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800</v>
      </c>
      <c r="AB11" s="142">
        <f t="shared" ref="AB11:AB42" si="12">H11+R11</f>
        <v>50</v>
      </c>
      <c r="AC11" s="142">
        <f t="shared" ref="AC11:AC42" si="13">I11+S11</f>
        <v>750</v>
      </c>
      <c r="AD11" s="142">
        <f t="shared" ref="AD11:AD42" si="14">J11+T11</f>
        <v>945</v>
      </c>
      <c r="AE11" s="142">
        <f t="shared" ref="AE11:AE42" si="15">L11+V11</f>
        <v>3591</v>
      </c>
      <c r="AF11" s="142">
        <f t="shared" ref="AF11:AF42" si="16">M11+W11</f>
        <v>4391</v>
      </c>
      <c r="AG11" s="78">
        <v>5282</v>
      </c>
      <c r="AH11">
        <f t="shared" ref="AH11:AH42" si="17">IFERROR(ROUND(AF11/AG11,0),"")</f>
        <v>1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20</v>
      </c>
      <c r="H12" s="149">
        <v>10</v>
      </c>
      <c r="I12" s="149">
        <v>10</v>
      </c>
      <c r="J12" s="149">
        <v>20</v>
      </c>
      <c r="K12" s="143">
        <v>2.6</v>
      </c>
      <c r="L12" s="145">
        <f t="shared" si="2"/>
        <v>52</v>
      </c>
      <c r="M12" s="146">
        <f t="shared" si="3"/>
        <v>72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20</v>
      </c>
      <c r="AB12" s="145">
        <f t="shared" si="12"/>
        <v>10</v>
      </c>
      <c r="AC12" s="145">
        <f t="shared" si="13"/>
        <v>10</v>
      </c>
      <c r="AD12" s="145">
        <f t="shared" si="14"/>
        <v>20</v>
      </c>
      <c r="AE12" s="145">
        <f t="shared" si="15"/>
        <v>52</v>
      </c>
      <c r="AF12" s="145">
        <f t="shared" si="16"/>
        <v>72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250</v>
      </c>
      <c r="H14" s="149">
        <v>10</v>
      </c>
      <c r="I14" s="149">
        <v>240</v>
      </c>
      <c r="J14" s="149">
        <v>70</v>
      </c>
      <c r="K14" s="143">
        <v>2.2000000000000002</v>
      </c>
      <c r="L14" s="145">
        <f t="shared" si="2"/>
        <v>154</v>
      </c>
      <c r="M14" s="146">
        <f t="shared" si="3"/>
        <v>404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250</v>
      </c>
      <c r="AB14" s="145">
        <f t="shared" si="12"/>
        <v>10</v>
      </c>
      <c r="AC14" s="145">
        <f t="shared" si="13"/>
        <v>240</v>
      </c>
      <c r="AD14" s="145">
        <f t="shared" si="14"/>
        <v>70</v>
      </c>
      <c r="AE14" s="145">
        <f t="shared" si="15"/>
        <v>154</v>
      </c>
      <c r="AF14" s="145">
        <f t="shared" si="16"/>
        <v>404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424</v>
      </c>
      <c r="H18" s="149">
        <v>4</v>
      </c>
      <c r="I18" s="149">
        <v>420</v>
      </c>
      <c r="J18" s="149">
        <v>230</v>
      </c>
      <c r="K18" s="16">
        <v>4.2</v>
      </c>
      <c r="L18" s="145">
        <f t="shared" si="2"/>
        <v>966</v>
      </c>
      <c r="M18" s="146">
        <f t="shared" si="3"/>
        <v>1390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424</v>
      </c>
      <c r="AB18" s="145">
        <f t="shared" si="12"/>
        <v>4</v>
      </c>
      <c r="AC18" s="145">
        <f t="shared" si="13"/>
        <v>420</v>
      </c>
      <c r="AD18" s="145">
        <f t="shared" si="14"/>
        <v>230</v>
      </c>
      <c r="AE18" s="145">
        <f t="shared" si="15"/>
        <v>966</v>
      </c>
      <c r="AF18" s="145">
        <f t="shared" si="16"/>
        <v>1390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820</v>
      </c>
      <c r="H20" s="149">
        <v>210</v>
      </c>
      <c r="I20" s="149">
        <v>610</v>
      </c>
      <c r="J20" s="149">
        <v>80</v>
      </c>
      <c r="K20" s="143">
        <v>2.4</v>
      </c>
      <c r="L20" s="145">
        <f t="shared" si="2"/>
        <v>192</v>
      </c>
      <c r="M20" s="146">
        <f t="shared" si="3"/>
        <v>1012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820</v>
      </c>
      <c r="AB20" s="145">
        <f t="shared" si="12"/>
        <v>210</v>
      </c>
      <c r="AC20" s="145">
        <f t="shared" si="13"/>
        <v>610</v>
      </c>
      <c r="AD20" s="145">
        <f t="shared" si="14"/>
        <v>80</v>
      </c>
      <c r="AE20" s="145">
        <f t="shared" si="15"/>
        <v>192</v>
      </c>
      <c r="AF20" s="145">
        <f t="shared" si="16"/>
        <v>1012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157</v>
      </c>
      <c r="H24" s="149">
        <v>3</v>
      </c>
      <c r="I24" s="149">
        <v>154</v>
      </c>
      <c r="J24" s="149">
        <v>90</v>
      </c>
      <c r="K24" s="143">
        <v>3.1</v>
      </c>
      <c r="L24" s="145">
        <f t="shared" si="2"/>
        <v>279</v>
      </c>
      <c r="M24" s="146">
        <f t="shared" si="3"/>
        <v>436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157</v>
      </c>
      <c r="AB24" s="145">
        <f t="shared" si="12"/>
        <v>3</v>
      </c>
      <c r="AC24" s="145">
        <f t="shared" si="13"/>
        <v>154</v>
      </c>
      <c r="AD24" s="145">
        <f t="shared" si="14"/>
        <v>90</v>
      </c>
      <c r="AE24" s="145">
        <f t="shared" si="15"/>
        <v>279</v>
      </c>
      <c r="AF24" s="145">
        <f t="shared" si="16"/>
        <v>436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40</v>
      </c>
      <c r="H26" s="149">
        <v>10</v>
      </c>
      <c r="I26" s="149">
        <v>30</v>
      </c>
      <c r="J26" s="149">
        <v>70</v>
      </c>
      <c r="K26" s="143">
        <v>2.2000000000000002</v>
      </c>
      <c r="L26" s="145">
        <f t="shared" si="2"/>
        <v>154</v>
      </c>
      <c r="M26" s="146">
        <f t="shared" si="3"/>
        <v>194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40</v>
      </c>
      <c r="AB26" s="145">
        <f t="shared" si="12"/>
        <v>10</v>
      </c>
      <c r="AC26" s="145">
        <f t="shared" si="13"/>
        <v>30</v>
      </c>
      <c r="AD26" s="145">
        <f t="shared" si="14"/>
        <v>70</v>
      </c>
      <c r="AE26" s="145">
        <f t="shared" si="15"/>
        <v>154</v>
      </c>
      <c r="AF26" s="145">
        <f t="shared" si="16"/>
        <v>194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255</v>
      </c>
      <c r="H27" s="149">
        <v>5</v>
      </c>
      <c r="I27" s="149">
        <v>250</v>
      </c>
      <c r="J27" s="149">
        <v>90</v>
      </c>
      <c r="K27" s="143">
        <v>2.9</v>
      </c>
      <c r="L27" s="145">
        <f t="shared" si="2"/>
        <v>261</v>
      </c>
      <c r="M27" s="146">
        <f t="shared" si="3"/>
        <v>516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255</v>
      </c>
      <c r="AB27" s="145">
        <f t="shared" si="12"/>
        <v>5</v>
      </c>
      <c r="AC27" s="145">
        <f t="shared" si="13"/>
        <v>250</v>
      </c>
      <c r="AD27" s="145">
        <f t="shared" si="14"/>
        <v>90</v>
      </c>
      <c r="AE27" s="145">
        <f t="shared" si="15"/>
        <v>261</v>
      </c>
      <c r="AF27" s="145">
        <f t="shared" si="16"/>
        <v>516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44</v>
      </c>
      <c r="H29" s="149">
        <v>4</v>
      </c>
      <c r="I29" s="149">
        <v>40</v>
      </c>
      <c r="J29" s="149">
        <v>62</v>
      </c>
      <c r="K29" s="143">
        <v>2</v>
      </c>
      <c r="L29" s="145">
        <f t="shared" si="2"/>
        <v>124</v>
      </c>
      <c r="M29" s="146">
        <f t="shared" si="3"/>
        <v>168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44</v>
      </c>
      <c r="AB29" s="145">
        <f t="shared" si="12"/>
        <v>4</v>
      </c>
      <c r="AC29" s="145">
        <f t="shared" si="13"/>
        <v>40</v>
      </c>
      <c r="AD29" s="145">
        <f t="shared" si="14"/>
        <v>62</v>
      </c>
      <c r="AE29" s="145">
        <f t="shared" si="15"/>
        <v>124</v>
      </c>
      <c r="AF29" s="145">
        <f t="shared" si="16"/>
        <v>168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290</v>
      </c>
      <c r="H32" s="149">
        <v>68</v>
      </c>
      <c r="I32" s="149">
        <v>222</v>
      </c>
      <c r="J32" s="149">
        <v>150</v>
      </c>
      <c r="K32" s="16">
        <v>4.0999999999999996</v>
      </c>
      <c r="L32" s="145">
        <f t="shared" si="2"/>
        <v>615</v>
      </c>
      <c r="M32" s="146">
        <f t="shared" si="3"/>
        <v>905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290</v>
      </c>
      <c r="AB32" s="145">
        <f t="shared" si="12"/>
        <v>68</v>
      </c>
      <c r="AC32" s="145">
        <f t="shared" si="13"/>
        <v>222</v>
      </c>
      <c r="AD32" s="145">
        <f t="shared" si="14"/>
        <v>150</v>
      </c>
      <c r="AE32" s="145">
        <f t="shared" si="15"/>
        <v>615</v>
      </c>
      <c r="AF32" s="145">
        <f t="shared" si="16"/>
        <v>905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90</v>
      </c>
      <c r="H33" s="149">
        <v>10</v>
      </c>
      <c r="I33" s="149">
        <v>80</v>
      </c>
      <c r="J33" s="149">
        <v>50</v>
      </c>
      <c r="K33" s="16">
        <v>4.0999999999999996</v>
      </c>
      <c r="L33" s="145">
        <f t="shared" si="2"/>
        <v>205</v>
      </c>
      <c r="M33" s="146">
        <f t="shared" si="3"/>
        <v>295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90</v>
      </c>
      <c r="AB33" s="145">
        <f t="shared" si="12"/>
        <v>10</v>
      </c>
      <c r="AC33" s="145">
        <f t="shared" si="13"/>
        <v>80</v>
      </c>
      <c r="AD33" s="145">
        <f t="shared" si="14"/>
        <v>50</v>
      </c>
      <c r="AE33" s="145">
        <f t="shared" si="15"/>
        <v>205</v>
      </c>
      <c r="AF33" s="145">
        <f t="shared" si="16"/>
        <v>295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530</v>
      </c>
      <c r="H34" s="149">
        <v>20</v>
      </c>
      <c r="I34" s="149">
        <v>510</v>
      </c>
      <c r="J34" s="149">
        <v>80</v>
      </c>
      <c r="K34" s="16">
        <v>3.8</v>
      </c>
      <c r="L34" s="145">
        <f t="shared" si="2"/>
        <v>304</v>
      </c>
      <c r="M34" s="146">
        <f t="shared" si="3"/>
        <v>834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530</v>
      </c>
      <c r="AB34" s="145">
        <f t="shared" si="12"/>
        <v>20</v>
      </c>
      <c r="AC34" s="145">
        <f t="shared" si="13"/>
        <v>510</v>
      </c>
      <c r="AD34" s="145">
        <f t="shared" si="14"/>
        <v>80</v>
      </c>
      <c r="AE34" s="145">
        <f t="shared" si="15"/>
        <v>304</v>
      </c>
      <c r="AF34" s="145">
        <f t="shared" si="16"/>
        <v>834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100</v>
      </c>
      <c r="H38" s="149">
        <v>10</v>
      </c>
      <c r="I38" s="149">
        <v>90</v>
      </c>
      <c r="J38" s="149">
        <v>20</v>
      </c>
      <c r="K38" s="143">
        <v>2.1</v>
      </c>
      <c r="L38" s="145">
        <f t="shared" si="2"/>
        <v>42</v>
      </c>
      <c r="M38" s="146">
        <f t="shared" si="3"/>
        <v>142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100</v>
      </c>
      <c r="AB38" s="145">
        <f t="shared" si="12"/>
        <v>10</v>
      </c>
      <c r="AC38" s="145">
        <f t="shared" si="13"/>
        <v>90</v>
      </c>
      <c r="AD38" s="145">
        <f t="shared" si="14"/>
        <v>20</v>
      </c>
      <c r="AE38" s="145">
        <f t="shared" si="15"/>
        <v>42</v>
      </c>
      <c r="AF38" s="145">
        <f t="shared" si="16"/>
        <v>142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2115</v>
      </c>
      <c r="H48" s="141">
        <v>70</v>
      </c>
      <c r="I48" s="141">
        <v>2045</v>
      </c>
      <c r="J48" s="141">
        <v>1338</v>
      </c>
      <c r="K48" s="143">
        <v>2.7</v>
      </c>
      <c r="L48" s="145">
        <f t="shared" si="20"/>
        <v>3613</v>
      </c>
      <c r="M48" s="146">
        <f t="shared" si="21"/>
        <v>5728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2115</v>
      </c>
      <c r="AB48" s="145">
        <f t="shared" si="30"/>
        <v>70</v>
      </c>
      <c r="AC48" s="145">
        <f t="shared" si="31"/>
        <v>2045</v>
      </c>
      <c r="AD48" s="145">
        <f t="shared" si="32"/>
        <v>1338</v>
      </c>
      <c r="AE48" s="145">
        <f t="shared" si="33"/>
        <v>3613</v>
      </c>
      <c r="AF48" s="145">
        <f t="shared" si="34"/>
        <v>5728</v>
      </c>
      <c r="AG48" s="154">
        <v>4670</v>
      </c>
      <c r="AH48">
        <f t="shared" si="35"/>
        <v>1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472</v>
      </c>
      <c r="H50" s="149">
        <v>2</v>
      </c>
      <c r="I50" s="149">
        <v>470</v>
      </c>
      <c r="J50" s="149">
        <v>163</v>
      </c>
      <c r="K50" s="143">
        <v>2.9</v>
      </c>
      <c r="L50" s="145">
        <f t="shared" si="20"/>
        <v>473</v>
      </c>
      <c r="M50" s="146">
        <f t="shared" si="21"/>
        <v>945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472</v>
      </c>
      <c r="AB50" s="145">
        <f t="shared" si="30"/>
        <v>2</v>
      </c>
      <c r="AC50" s="145">
        <f t="shared" si="31"/>
        <v>470</v>
      </c>
      <c r="AD50" s="145">
        <f t="shared" si="32"/>
        <v>163</v>
      </c>
      <c r="AE50" s="145">
        <f t="shared" si="33"/>
        <v>473</v>
      </c>
      <c r="AF50" s="145">
        <f t="shared" si="34"/>
        <v>945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226</v>
      </c>
      <c r="H51" s="149">
        <v>1</v>
      </c>
      <c r="I51" s="149">
        <v>225</v>
      </c>
      <c r="J51" s="149">
        <v>170</v>
      </c>
      <c r="K51" s="143">
        <v>2.6</v>
      </c>
      <c r="L51" s="145">
        <f t="shared" si="20"/>
        <v>442</v>
      </c>
      <c r="M51" s="146">
        <f t="shared" si="21"/>
        <v>668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226</v>
      </c>
      <c r="AB51" s="145">
        <f t="shared" si="30"/>
        <v>1</v>
      </c>
      <c r="AC51" s="145">
        <f t="shared" si="31"/>
        <v>225</v>
      </c>
      <c r="AD51" s="145">
        <f t="shared" si="32"/>
        <v>170</v>
      </c>
      <c r="AE51" s="145">
        <f t="shared" si="33"/>
        <v>442</v>
      </c>
      <c r="AF51" s="145">
        <f t="shared" si="34"/>
        <v>668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320</v>
      </c>
      <c r="H53" s="149">
        <v>7</v>
      </c>
      <c r="I53" s="149">
        <v>313</v>
      </c>
      <c r="J53" s="149">
        <v>87</v>
      </c>
      <c r="K53" s="143">
        <v>3</v>
      </c>
      <c r="L53" s="145">
        <f t="shared" si="20"/>
        <v>261</v>
      </c>
      <c r="M53" s="146">
        <f t="shared" si="21"/>
        <v>581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320</v>
      </c>
      <c r="AB53" s="145">
        <f t="shared" si="30"/>
        <v>7</v>
      </c>
      <c r="AC53" s="145">
        <f t="shared" si="31"/>
        <v>313</v>
      </c>
      <c r="AD53" s="145">
        <f t="shared" si="32"/>
        <v>87</v>
      </c>
      <c r="AE53" s="145">
        <f t="shared" si="33"/>
        <v>261</v>
      </c>
      <c r="AF53" s="145">
        <f t="shared" si="34"/>
        <v>581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517</v>
      </c>
      <c r="H56" s="149">
        <v>7</v>
      </c>
      <c r="I56" s="149">
        <v>510</v>
      </c>
      <c r="J56" s="149">
        <v>180</v>
      </c>
      <c r="K56" s="143">
        <v>2.5</v>
      </c>
      <c r="L56" s="145">
        <f t="shared" si="20"/>
        <v>450</v>
      </c>
      <c r="M56" s="146">
        <f t="shared" si="21"/>
        <v>967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517</v>
      </c>
      <c r="AB56" s="145">
        <f t="shared" si="30"/>
        <v>7</v>
      </c>
      <c r="AC56" s="145">
        <f t="shared" si="31"/>
        <v>510</v>
      </c>
      <c r="AD56" s="145">
        <f t="shared" si="32"/>
        <v>180</v>
      </c>
      <c r="AE56" s="145">
        <f t="shared" si="33"/>
        <v>450</v>
      </c>
      <c r="AF56" s="145">
        <f t="shared" si="34"/>
        <v>967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1798</v>
      </c>
      <c r="H58" s="148">
        <v>0</v>
      </c>
      <c r="I58" s="148">
        <v>1798</v>
      </c>
      <c r="J58" s="148">
        <v>0</v>
      </c>
      <c r="K58" s="143">
        <v>0</v>
      </c>
      <c r="L58" s="145">
        <f t="shared" si="20"/>
        <v>0</v>
      </c>
      <c r="M58" s="146">
        <f t="shared" si="21"/>
        <v>1798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1798</v>
      </c>
      <c r="AB58" s="145">
        <f t="shared" si="30"/>
        <v>0</v>
      </c>
      <c r="AC58" s="145">
        <f t="shared" si="31"/>
        <v>1798</v>
      </c>
      <c r="AD58" s="145">
        <f t="shared" si="32"/>
        <v>0</v>
      </c>
      <c r="AE58" s="145">
        <f t="shared" si="33"/>
        <v>0</v>
      </c>
      <c r="AF58" s="145">
        <f t="shared" si="34"/>
        <v>1798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9268</v>
      </c>
      <c r="H69" s="65">
        <f t="shared" si="36"/>
        <v>501</v>
      </c>
      <c r="I69" s="65">
        <f t="shared" si="36"/>
        <v>8767</v>
      </c>
      <c r="J69" s="65">
        <f t="shared" si="36"/>
        <v>3895</v>
      </c>
      <c r="K69" s="23">
        <f>ROUND(L69/J69,0)</f>
        <v>3</v>
      </c>
      <c r="L69" s="65">
        <f t="shared" ref="L69:Q69" si="37">SUM(L11:L68)</f>
        <v>12178</v>
      </c>
      <c r="M69" s="65">
        <f t="shared" si="37"/>
        <v>21446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9268</v>
      </c>
      <c r="AB69" s="65">
        <f t="shared" si="38"/>
        <v>501</v>
      </c>
      <c r="AC69" s="65">
        <f t="shared" si="38"/>
        <v>8767</v>
      </c>
      <c r="AD69" s="65">
        <f t="shared" si="38"/>
        <v>3895</v>
      </c>
      <c r="AE69" s="65">
        <f t="shared" si="38"/>
        <v>12178</v>
      </c>
      <c r="AF69" s="65">
        <f t="shared" si="38"/>
        <v>21446</v>
      </c>
      <c r="AG69" s="65">
        <f t="shared" si="38"/>
        <v>180151</v>
      </c>
      <c r="AH69">
        <f t="shared" si="38"/>
        <v>2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2" pageOrder="overThenDown" orientation="landscape" horizontalDpi="180" verticalDpi="180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300055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415</v>
      </c>
      <c r="H10" s="149">
        <v>415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415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415</v>
      </c>
      <c r="AB10" s="142">
        <f t="shared" ref="AB10:AB41" si="12">H10+R10</f>
        <v>415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415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3884</v>
      </c>
      <c r="H47" s="141">
        <v>3884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3884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3884</v>
      </c>
      <c r="AB47" s="145">
        <f t="shared" si="30"/>
        <v>3884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3884</v>
      </c>
      <c r="AG47" s="154">
        <v>4670</v>
      </c>
      <c r="AH47">
        <f t="shared" si="35"/>
        <v>1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567</v>
      </c>
      <c r="H50" s="149">
        <v>567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567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567</v>
      </c>
      <c r="AB50" s="145">
        <f t="shared" si="30"/>
        <v>567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567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4866</v>
      </c>
      <c r="H68" s="65">
        <f t="shared" si="36"/>
        <v>4866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4866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4866</v>
      </c>
      <c r="AB68" s="65">
        <f t="shared" si="38"/>
        <v>4866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4866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2025-04-30T11:37:42Z</cp:lastPrinted>
  <dcterms:created xsi:type="dcterms:W3CDTF">2016-01-04T13:41:28Z</dcterms:created>
  <dcterms:modified xsi:type="dcterms:W3CDTF">2025-04-30T11:37:46Z</dcterms:modified>
</cp:coreProperties>
</file>